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rtschaft verstehen\eigene Produkte\E-Book\Digistore\2\neu\"/>
    </mc:Choice>
  </mc:AlternateContent>
  <bookViews>
    <workbookView xWindow="0" yWindow="0" windowWidth="18540" windowHeight="8370"/>
  </bookViews>
  <sheets>
    <sheet name="Excel Tabelle" sheetId="1" r:id="rId1"/>
    <sheet name="Grafische Auswertu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10" i="1" l="1"/>
  <c r="E17" i="1" l="1"/>
  <c r="G14" i="1" l="1"/>
  <c r="E28" i="1" l="1"/>
  <c r="C29" i="1" s="1"/>
  <c r="C36" i="1"/>
  <c r="C30" i="1" l="1"/>
  <c r="C18" i="1"/>
  <c r="B20" i="1" s="1"/>
  <c r="C33" i="1"/>
  <c r="C34" i="1" s="1"/>
  <c r="C38" i="1" s="1"/>
  <c r="C39" i="1" s="1"/>
  <c r="C40" i="1" s="1"/>
  <c r="C41" i="1" s="1"/>
</calcChain>
</file>

<file path=xl/sharedStrings.xml><?xml version="1.0" encoding="utf-8"?>
<sst xmlns="http://schemas.openxmlformats.org/spreadsheetml/2006/main" count="62" uniqueCount="58">
  <si>
    <t>Kaufpreis</t>
  </si>
  <si>
    <t>Grunderwerbssteuer</t>
  </si>
  <si>
    <t>Maklergebühr</t>
  </si>
  <si>
    <t>Erwerbsnebenkosten</t>
  </si>
  <si>
    <t>einmalig</t>
  </si>
  <si>
    <t>monatlich</t>
  </si>
  <si>
    <t>jährlich</t>
  </si>
  <si>
    <t>€/qm</t>
  </si>
  <si>
    <t>Bemerkungen</t>
  </si>
  <si>
    <t>Kaltmiete</t>
  </si>
  <si>
    <t>nichtumlagefähige Nebenkosten</t>
  </si>
  <si>
    <t>Nettomiete</t>
  </si>
  <si>
    <t>eingesetztes Eigenkapital</t>
  </si>
  <si>
    <t>Eigenkapitalrendite zgl. Tilgung</t>
  </si>
  <si>
    <t>Renovierungskosten bei Anschaffung</t>
  </si>
  <si>
    <t>Renovierungskosten im Steuerjahr</t>
  </si>
  <si>
    <t>Immobilien-Renditeberechner</t>
  </si>
  <si>
    <t>Aktueller Absolutbetrag, wird laufend geringer</t>
  </si>
  <si>
    <t>Aktueller Absolutbetrag, wird laufend höher</t>
  </si>
  <si>
    <t>bleibt nach Zins/Tilgung von der Miete übrig</t>
  </si>
  <si>
    <t>Rendite nach Cashflow</t>
  </si>
  <si>
    <t>Rendite nach Cashflow inkl. Tilgung</t>
  </si>
  <si>
    <t>Grundstück wird nicht abgeschrieben</t>
  </si>
  <si>
    <t>persönlicher Steuersatz</t>
  </si>
  <si>
    <t>Abschreibungssatz des Gebäudes</t>
  </si>
  <si>
    <t>durch die Immobilie verursachte Steuern</t>
  </si>
  <si>
    <t>Zins und Tilgung berechnen: http://tilgung.focus.de/rechner3/focus/tilgungsrechner/</t>
  </si>
  <si>
    <t>zu zahlendende Steuern durch die Immobilie</t>
  </si>
  <si>
    <t>Eigenkapitalrendite im Jahr nach Steuern</t>
  </si>
  <si>
    <t>Miete Stellplatz/Garage</t>
  </si>
  <si>
    <t>Eigenkapitalrendite pro Jahr</t>
  </si>
  <si>
    <t>steuerpflichtiger Cashflow pro Jahr</t>
  </si>
  <si>
    <t>zu versteuern durch die Immobilie pro Jahr</t>
  </si>
  <si>
    <t>Cashflow nach Steuern pro Jahr</t>
  </si>
  <si>
    <t>Nettomietrendite pro Jahr</t>
  </si>
  <si>
    <t>Abschreibungssatz 2% pro Jahr</t>
  </si>
  <si>
    <t>prozentual</t>
  </si>
  <si>
    <t>z.B. Verwaltung, Rücklagen, Hausgeld</t>
  </si>
  <si>
    <t>bleibt netto von der Miete übrig</t>
  </si>
  <si>
    <t>über 5 % ist gut</t>
  </si>
  <si>
    <t>Steuerliche Betrachtung:</t>
  </si>
  <si>
    <t>Berechnung Cashflow/ Eigenkapitalrendite:</t>
  </si>
  <si>
    <t>Kalkulation Gesamtkosten:</t>
  </si>
  <si>
    <t>Gesamtkosten:</t>
  </si>
  <si>
    <t>Berechnung Nettomietrendite pro Jahr:</t>
  </si>
  <si>
    <t>Gebäudeanteil ca. 80% vom Kaufpreis</t>
  </si>
  <si>
    <t>Annahme Steuersatz von:</t>
  </si>
  <si>
    <t>Berechnungsgrundlage der Einkommenssteuer (Nettomiete/Monat - Zinsen/ Monat aufs Jahr)</t>
  </si>
  <si>
    <t>Bewertung für das weitere Vorgehen:</t>
  </si>
  <si>
    <r>
      <t>Persönliche Einschätzung (Richtwert ca. 0,5 bis 1 Euro pro qm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</si>
  <si>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Zins pro Monat</t>
  </si>
  <si>
    <t>Tilgung pro Monat</t>
  </si>
  <si>
    <t>Rücklage pro Monat</t>
  </si>
  <si>
    <t>Cashflow pro Monat</t>
  </si>
  <si>
    <t>eingesetztes Fremdkapital</t>
  </si>
  <si>
    <r>
      <t xml:space="preserve">© YouTube Kanal: </t>
    </r>
    <r>
      <rPr>
        <i/>
        <sz val="11"/>
        <color theme="1"/>
        <rFont val="Calibri"/>
        <family val="2"/>
      </rPr>
      <t>Wirtschaft verstehen</t>
    </r>
  </si>
  <si>
    <r>
      <t xml:space="preserve">Homepage: </t>
    </r>
    <r>
      <rPr>
        <i/>
        <sz val="11"/>
        <color theme="1"/>
        <rFont val="Calibri"/>
        <family val="2"/>
        <scheme val="minor"/>
      </rPr>
      <t>www.wirtschaftleichtverstehen.de</t>
    </r>
  </si>
  <si>
    <t>Wohnfläche in 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</si>
</sst>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/>
    <xf numFmtId="9" fontId="0" fillId="0" borderId="0" xfId="0" applyNumberFormat="1"/>
    <xf numFmtId="10" fontId="1" fillId="0" borderId="0" xfId="0" applyNumberFormat="1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7" fillId="0" borderId="0" xfId="0" applyFont="1"/>
    <xf numFmtId="0" fontId="4" fillId="2" borderId="0" xfId="1" applyFont="1" applyFill="1"/>
  </cellXfs>
  <cellStyles count="2">
    <cellStyle name="Link" xfId="1" builtinId="8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800" u="sng" cap="none" baseline="0"/>
              <a:t>Grafische Darstellung der Zahlungsströme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('Excel Tabelle'!$B$14:$B$17,'Excel Tabelle'!$B$25:$B$28)</c:f>
              <c:strCache>
                <c:ptCount val="8"/>
                <c:pt idx="0">
                  <c:v>Kaltmiete</c:v>
                </c:pt>
                <c:pt idx="1">
                  <c:v>Miete Stellplatz/Garage</c:v>
                </c:pt>
                <c:pt idx="2">
                  <c:v>nichtumlagefähige Nebenkosten</c:v>
                </c:pt>
                <c:pt idx="3">
                  <c:v>Nettomiete</c:v>
                </c:pt>
                <c:pt idx="4">
                  <c:v>Zins pro Monat</c:v>
                </c:pt>
                <c:pt idx="5">
                  <c:v>Tilgung pro Monat</c:v>
                </c:pt>
                <c:pt idx="6">
                  <c:v>Rücklage pro Monat</c:v>
                </c:pt>
                <c:pt idx="7">
                  <c:v>Cashflow pro Monat</c:v>
                </c:pt>
              </c:strCache>
            </c:strRef>
          </c:cat>
          <c:val>
            <c:numRef>
              <c:f>('Excel Tabelle'!$E$14:$E$17,'Excel Tabelle'!$E$25:$E$28)</c:f>
              <c:numCache>
                <c:formatCode>General</c:formatCode>
                <c:ptCount val="8"/>
                <c:pt idx="3">
                  <c:v>0</c:v>
                </c:pt>
                <c:pt idx="7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</xdr:row>
      <xdr:rowOff>133350</xdr:rowOff>
    </xdr:from>
    <xdr:to>
      <xdr:col>21</xdr:col>
      <xdr:colOff>142875</xdr:colOff>
      <xdr:row>35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130" zoomScaleNormal="130" workbookViewId="0">
      <selection activeCell="C5" sqref="C5"/>
    </sheetView>
  </sheetViews>
  <sheetFormatPr baseColWidth="10" defaultRowHeight="15" x14ac:dyDescent="0.25"/>
  <cols>
    <col min="2" max="2" width="47.85546875" customWidth="1"/>
    <col min="8" max="8" width="13.42578125" bestFit="1" customWidth="1"/>
  </cols>
  <sheetData>
    <row r="1" spans="1:8" ht="21" x14ac:dyDescent="0.35">
      <c r="A1" s="12" t="s">
        <v>55</v>
      </c>
      <c r="C1" s="9" t="s">
        <v>16</v>
      </c>
      <c r="D1" s="9"/>
    </row>
    <row r="2" spans="1:8" x14ac:dyDescent="0.25">
      <c r="A2" s="13" t="s">
        <v>56</v>
      </c>
    </row>
    <row r="3" spans="1:8" x14ac:dyDescent="0.25">
      <c r="C3" s="2" t="s">
        <v>4</v>
      </c>
      <c r="D3" s="2" t="s">
        <v>36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75" x14ac:dyDescent="0.25">
      <c r="B4" s="8" t="s">
        <v>42</v>
      </c>
      <c r="C4" s="2"/>
      <c r="D4" s="2"/>
      <c r="E4" s="2"/>
      <c r="F4" s="2"/>
      <c r="G4" s="2"/>
      <c r="H4" s="2"/>
    </row>
    <row r="5" spans="1:8" x14ac:dyDescent="0.25">
      <c r="B5" s="3" t="s">
        <v>0</v>
      </c>
    </row>
    <row r="6" spans="1:8" x14ac:dyDescent="0.25">
      <c r="B6" s="3" t="s">
        <v>1</v>
      </c>
      <c r="C6">
        <f>C5*D6/100</f>
        <v>0</v>
      </c>
    </row>
    <row r="7" spans="1:8" x14ac:dyDescent="0.25">
      <c r="B7" s="3" t="s">
        <v>2</v>
      </c>
      <c r="C7">
        <f>C5*D7/100</f>
        <v>0</v>
      </c>
    </row>
    <row r="8" spans="1:8" x14ac:dyDescent="0.25">
      <c r="B8" s="3" t="s">
        <v>3</v>
      </c>
      <c r="C8">
        <f>C5*D8/100</f>
        <v>0</v>
      </c>
    </row>
    <row r="9" spans="1:8" x14ac:dyDescent="0.25">
      <c r="B9" s="3" t="s">
        <v>14</v>
      </c>
    </row>
    <row r="10" spans="1:8" x14ac:dyDescent="0.25">
      <c r="B10" s="1" t="s">
        <v>43</v>
      </c>
      <c r="C10" s="1">
        <f>C5+C6+C7+C8+C9</f>
        <v>0</v>
      </c>
    </row>
    <row r="11" spans="1:8" x14ac:dyDescent="0.25">
      <c r="B11" s="3"/>
    </row>
    <row r="12" spans="1:8" ht="15.75" x14ac:dyDescent="0.25">
      <c r="B12" s="8" t="s">
        <v>44</v>
      </c>
    </row>
    <row r="13" spans="1:8" x14ac:dyDescent="0.25">
      <c r="B13" s="3" t="s">
        <v>57</v>
      </c>
    </row>
    <row r="14" spans="1:8" x14ac:dyDescent="0.25">
      <c r="B14" s="3" t="s">
        <v>9</v>
      </c>
      <c r="G14" s="7" t="e">
        <f>E14/C13</f>
        <v>#DIV/0!</v>
      </c>
    </row>
    <row r="15" spans="1:8" x14ac:dyDescent="0.25">
      <c r="B15" s="3" t="s">
        <v>29</v>
      </c>
    </row>
    <row r="16" spans="1:8" x14ac:dyDescent="0.25">
      <c r="B16" s="3" t="s">
        <v>10</v>
      </c>
      <c r="H16" t="s">
        <v>37</v>
      </c>
    </row>
    <row r="17" spans="2:8" x14ac:dyDescent="0.25">
      <c r="B17" s="3" t="s">
        <v>11</v>
      </c>
      <c r="E17">
        <f>E14+E15-E16</f>
        <v>0</v>
      </c>
      <c r="H17" t="s">
        <v>38</v>
      </c>
    </row>
    <row r="18" spans="2:8" x14ac:dyDescent="0.25">
      <c r="B18" s="1" t="s">
        <v>34</v>
      </c>
      <c r="C18" s="4" t="e">
        <f>E17*12/C10</f>
        <v>#DIV/0!</v>
      </c>
      <c r="H18" t="s">
        <v>39</v>
      </c>
    </row>
    <row r="19" spans="2:8" x14ac:dyDescent="0.25">
      <c r="B19" s="1" t="s">
        <v>48</v>
      </c>
      <c r="C19" s="4"/>
    </row>
    <row r="20" spans="2:8" x14ac:dyDescent="0.25">
      <c r="B20" s="11" t="e">
        <f xml:space="preserve"> IF(C18&gt;5%, "Gut", "Schlecht")</f>
        <v>#DIV/0!</v>
      </c>
      <c r="C20" s="4"/>
    </row>
    <row r="21" spans="2:8" x14ac:dyDescent="0.25">
      <c r="B21" s="3"/>
      <c r="C21" s="2" t="s">
        <v>4</v>
      </c>
      <c r="D21" s="2" t="s">
        <v>36</v>
      </c>
      <c r="E21" s="2" t="s">
        <v>5</v>
      </c>
      <c r="F21" s="2" t="s">
        <v>6</v>
      </c>
    </row>
    <row r="22" spans="2:8" ht="15.75" x14ac:dyDescent="0.25">
      <c r="B22" s="8" t="s">
        <v>41</v>
      </c>
    </row>
    <row r="23" spans="2:8" x14ac:dyDescent="0.25">
      <c r="B23" s="3" t="s">
        <v>12</v>
      </c>
    </row>
    <row r="24" spans="2:8" x14ac:dyDescent="0.25">
      <c r="B24" s="3" t="s">
        <v>54</v>
      </c>
    </row>
    <row r="25" spans="2:8" x14ac:dyDescent="0.25">
      <c r="B25" s="3" t="s">
        <v>50</v>
      </c>
      <c r="H25" t="s">
        <v>17</v>
      </c>
    </row>
    <row r="26" spans="2:8" x14ac:dyDescent="0.25">
      <c r="B26" s="3" t="s">
        <v>51</v>
      </c>
      <c r="H26" t="s">
        <v>18</v>
      </c>
    </row>
    <row r="27" spans="2:8" ht="17.25" x14ac:dyDescent="0.25">
      <c r="B27" s="3" t="s">
        <v>52</v>
      </c>
      <c r="H27" t="s">
        <v>49</v>
      </c>
    </row>
    <row r="28" spans="2:8" x14ac:dyDescent="0.25">
      <c r="B28" s="3" t="s">
        <v>53</v>
      </c>
      <c r="E28">
        <f>E17-E25-E26-E27</f>
        <v>0</v>
      </c>
      <c r="H28" t="s">
        <v>19</v>
      </c>
    </row>
    <row r="29" spans="2:8" x14ac:dyDescent="0.25">
      <c r="B29" s="1" t="s">
        <v>30</v>
      </c>
      <c r="C29" s="4" t="e">
        <f>E28*12/C23</f>
        <v>#DIV/0!</v>
      </c>
      <c r="H29" t="s">
        <v>20</v>
      </c>
    </row>
    <row r="30" spans="2:8" x14ac:dyDescent="0.25">
      <c r="B30" s="1" t="s">
        <v>13</v>
      </c>
      <c r="C30" s="4" t="e">
        <f>(E28*12+E26*12)/C23</f>
        <v>#DIV/0!</v>
      </c>
      <c r="H30" t="s">
        <v>21</v>
      </c>
    </row>
    <row r="31" spans="2:8" x14ac:dyDescent="0.25">
      <c r="B31" s="3"/>
    </row>
    <row r="32" spans="2:8" ht="15.75" x14ac:dyDescent="0.25">
      <c r="B32" s="8" t="s">
        <v>40</v>
      </c>
    </row>
    <row r="33" spans="2:8" x14ac:dyDescent="0.25">
      <c r="B33" s="3" t="s">
        <v>45</v>
      </c>
      <c r="C33">
        <f>C10*0.8</f>
        <v>0</v>
      </c>
      <c r="H33" t="s">
        <v>22</v>
      </c>
    </row>
    <row r="34" spans="2:8" x14ac:dyDescent="0.25">
      <c r="B34" s="3" t="s">
        <v>35</v>
      </c>
      <c r="C34" s="7">
        <f>C33*0.02</f>
        <v>0</v>
      </c>
      <c r="H34" t="s">
        <v>24</v>
      </c>
    </row>
    <row r="35" spans="2:8" x14ac:dyDescent="0.25">
      <c r="B35" s="3" t="s">
        <v>46</v>
      </c>
      <c r="C35" s="5"/>
      <c r="H35" t="s">
        <v>23</v>
      </c>
    </row>
    <row r="36" spans="2:8" x14ac:dyDescent="0.25">
      <c r="B36" s="3" t="s">
        <v>31</v>
      </c>
      <c r="C36">
        <f>(E17-E25)*12</f>
        <v>0</v>
      </c>
      <c r="H36" t="s">
        <v>47</v>
      </c>
    </row>
    <row r="37" spans="2:8" x14ac:dyDescent="0.25">
      <c r="B37" s="3" t="s">
        <v>15</v>
      </c>
      <c r="C37">
        <v>0</v>
      </c>
    </row>
    <row r="38" spans="2:8" x14ac:dyDescent="0.25">
      <c r="B38" s="3" t="s">
        <v>32</v>
      </c>
      <c r="C38" s="7">
        <f>C36-C37-C34</f>
        <v>0</v>
      </c>
    </row>
    <row r="39" spans="2:8" x14ac:dyDescent="0.25">
      <c r="B39" s="3" t="s">
        <v>27</v>
      </c>
      <c r="C39" s="7">
        <f>C38*C35</f>
        <v>0</v>
      </c>
      <c r="H39" t="s">
        <v>25</v>
      </c>
    </row>
    <row r="40" spans="2:8" x14ac:dyDescent="0.25">
      <c r="B40" s="1" t="s">
        <v>33</v>
      </c>
      <c r="C40" s="10">
        <f>(E28*12)-C39</f>
        <v>0</v>
      </c>
    </row>
    <row r="41" spans="2:8" x14ac:dyDescent="0.25">
      <c r="B41" s="1" t="s">
        <v>28</v>
      </c>
      <c r="C41" s="6" t="e">
        <f>C40/C23</f>
        <v>#DIV/0!</v>
      </c>
    </row>
    <row r="43" spans="2:8" x14ac:dyDescent="0.25">
      <c r="B43" s="1" t="s">
        <v>26</v>
      </c>
    </row>
  </sheetData>
  <conditionalFormatting sqref="B20">
    <cfRule type="containsText" dxfId="4" priority="2" operator="containsText" text="schlecht">
      <formula>NOT(ISERROR(SEARCH("schlecht",B20)))</formula>
    </cfRule>
    <cfRule type="containsText" dxfId="3" priority="3" operator="containsText" text="gut">
      <formula>NOT(ISERROR(SEARCH("gut",B20)))</formula>
    </cfRule>
    <cfRule type="containsText" dxfId="2" priority="4" operator="containsText" text="schlecht">
      <formula>NOT(ISERROR(SEARCH("schlecht",B20)))</formula>
    </cfRule>
    <cfRule type="containsText" dxfId="1" priority="5" operator="containsText" text="gut">
      <formula>NOT(ISERROR(SEARCH("gut",B20)))</formula>
    </cfRule>
  </conditionalFormatting>
  <conditionalFormatting sqref="C18">
    <cfRule type="containsText" dxfId="0" priority="1" operator="containsText" text="schlecht">
      <formula>NOT(ISERROR(SEARCH("schlecht",C18)))</formula>
    </cfRule>
  </conditionalFormatting>
  <pageMargins left="0.7" right="0.7" top="0.78740157499999996" bottom="0.78740157499999996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9" sqref="A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Excel Tabelle</vt:lpstr>
      <vt:lpstr>Grafische 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Kriese</dc:creator>
  <cp:lastModifiedBy>Bull</cp:lastModifiedBy>
  <cp:lastPrinted>2016-08-12T21:18:23Z</cp:lastPrinted>
  <dcterms:created xsi:type="dcterms:W3CDTF">2016-03-22T08:41:12Z</dcterms:created>
  <dcterms:modified xsi:type="dcterms:W3CDTF">2018-07-24T22:01:56Z</dcterms:modified>
</cp:coreProperties>
</file>